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8\1 výzva\"/>
    </mc:Choice>
  </mc:AlternateContent>
  <xr:revisionPtr revIDLastSave="0" documentId="13_ncr:1_{7F854B0C-B65C-4797-96D2-FA3DF027BEF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S10" i="1"/>
  <c r="T10" i="1"/>
  <c r="S11" i="1"/>
  <c r="T11" i="1"/>
  <c r="S12" i="1"/>
  <c r="T12" i="1"/>
  <c r="S13" i="1"/>
  <c r="T13" i="1"/>
  <c r="P8" i="1"/>
  <c r="P9" i="1"/>
  <c r="P10" i="1"/>
  <c r="P11" i="1"/>
  <c r="P12" i="1"/>
  <c r="P13" i="1"/>
  <c r="T7" i="1"/>
  <c r="P7" i="1"/>
  <c r="Q16" i="1" l="1"/>
  <c r="S7" i="1"/>
  <c r="R16" i="1" s="1"/>
</calcChain>
</file>

<file path=xl/sharedStrings.xml><?xml version="1.0" encoding="utf-8"?>
<sst xmlns="http://schemas.openxmlformats.org/spreadsheetml/2006/main" count="73" uniqueCount="50">
  <si>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</si>
  <si>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</si>
  <si>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</si>
  <si>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</si>
  <si>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</si>
  <si>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</si>
  <si>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</si>
  <si>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</si>
  <si>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</si>
  <si>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</si>
  <si>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</si>
  <si>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32420000-3 - Síťová zařízení</t>
  </si>
  <si>
    <t>32422000-7 - Síťové komponenty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</si>
  <si>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</si>
  <si>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</si>
  <si>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</si>
  <si>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</si>
  <si>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</si>
  <si>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</si>
  <si>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</si>
  <si>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</si>
  <si>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</si>
  <si>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</si>
  <si>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</si>
  <si>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</si>
  <si>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</si>
  <si>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</si>
  <si>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</si>
  <si>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</si>
  <si>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</si>
  <si>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</si>
  <si>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</si>
  <si>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</si>
  <si>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t xml:space="preserve">Příloha č. 2 Kupní smlouvy - technická specifikace
Výpočetní technika (III.) 018 - 2022 </t>
  </si>
  <si>
    <t>Pokud financováno z projektových prostředků, pak ŘEŠITEL uvede: NÁZEV A ČÍSLO DOTAČNÍHO PROJEKTU</t>
  </si>
  <si>
    <t>48 portový PoE+ přepínač s 10 Gb uplink porty s podporou mGig</t>
  </si>
  <si>
    <t>48 portový PoE+ přepínač s 1 Gb uplink porty</t>
  </si>
  <si>
    <t>48 portový přepínač s 1 Gb uplink porty</t>
  </si>
  <si>
    <t>Bezdrátový přístupový bod typ A</t>
  </si>
  <si>
    <t>Bezdrátový přístupový bod typ B</t>
  </si>
  <si>
    <t>QSFP28 100GBASE-CWDM4 transceiver</t>
  </si>
  <si>
    <t>QSFP28 100GBASE-CR4 pasivní kabel 3 m</t>
  </si>
  <si>
    <t>Ing. Martin Šimek, Ph.D.,
Tel.: 37763 2834</t>
  </si>
  <si>
    <t>Univerzitní 20, 
301 00 Plzeň,
 Centrum informatizace a výpočetní techniky - Oddělení Komunikační a počítačové sítě,
místnost UI 420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</si>
  <si>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Příloha č. 3 Kupní smlouvy - technická specifikace_VT (III.)-018-2022.pdf</t>
    </r>
  </si>
  <si>
    <r>
      <t xml:space="preserve">Rozšiřující podmínky viz
</t>
    </r>
    <r>
      <rPr>
        <b/>
        <sz val="11"/>
        <color rgb="FFFF0000"/>
        <rFont val="Calibri"/>
        <family val="2"/>
        <charset val="238"/>
        <scheme val="minor"/>
      </rPr>
      <t>Příloha č. 4 Kupní smlouvy - technická specifikace_VT (III.)-018-2022.pdf</t>
    </r>
  </si>
  <si>
    <r>
      <t xml:space="preserve">Rozšiřující podmínky viz
</t>
    </r>
    <r>
      <rPr>
        <b/>
        <sz val="11"/>
        <color rgb="FFFF0000"/>
        <rFont val="Calibri"/>
        <family val="2"/>
        <charset val="238"/>
        <scheme val="minor"/>
      </rPr>
      <t>Příloha č. 6 Kupní smlouvy - technická specifikace_VT (III.)-018-2022.pdf</t>
    </r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</si>
  <si>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Příloha č. 5 Kupní smlouvy - technická specifikace_VT (III.)-018-2022.pdf</t>
    </r>
  </si>
  <si>
    <t>QSFP28 100GBASE-CWDM4 transceiver, LC,  minimální dosah 2 km na SMF.
Kompatibilní s používanými páteřními L2/L3 přepínači/směrovači s podporou BGP EVPN.</t>
  </si>
  <si>
    <t>QSFP28 100GBASE-CR4 pasivní metalický kabel délky 3 m.
Kompatibilní s používanými páteřními L2/L3 přepínači/směrovači s podporou BGP EVPN.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</si>
</sst>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0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5" fillId="6" borderId="20" xfId="0" applyFont="1" applyFill="1" applyBorder="1" applyAlignment="1">
      <alignment horizontal="left" vertical="center" wrapText="1" indent="1"/>
    </xf>
    <xf numFmtId="0" fontId="5" fillId="6" borderId="26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5" fillId="6" borderId="21" xfId="0" applyFont="1" applyFill="1" applyBorder="1" applyAlignment="1">
      <alignment horizontal="left" vertical="center" wrapText="1" inden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25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L6" zoomScaleNormal="100" workbookViewId="0">
      <selection activeCell="R7" sqref="R7:R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7.140625" style="1" customWidth="1"/>
    <col min="4" max="4" width="12.28515625" style="2" customWidth="1"/>
    <col min="5" max="5" width="10.5703125" style="3" customWidth="1"/>
    <col min="6" max="6" width="81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9.5703125" style="5" hidden="1" customWidth="1"/>
    <col min="12" max="12" width="77.85546875" style="5" customWidth="1"/>
    <col min="13" max="13" width="33.5703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9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102" t="s">
        <v>33</v>
      </c>
      <c r="C1" s="103"/>
      <c r="D1" s="10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4" t="s">
        <v>2</v>
      </c>
      <c r="H5" s="10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39" t="s">
        <v>28</v>
      </c>
      <c r="P6" s="41" t="s">
        <v>22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23</v>
      </c>
      <c r="V6" s="41" t="s">
        <v>24</v>
      </c>
    </row>
    <row r="7" spans="1:22" ht="48.75" customHeight="1" thickTop="1" x14ac:dyDescent="0.25">
      <c r="A7" s="20"/>
      <c r="B7" s="48">
        <v>1</v>
      </c>
      <c r="C7" s="49" t="s">
        <v>35</v>
      </c>
      <c r="D7" s="50">
        <v>9</v>
      </c>
      <c r="E7" s="51" t="s">
        <v>26</v>
      </c>
      <c r="F7" s="130" t="s">
        <v>44</v>
      </c>
      <c r="G7" s="147"/>
      <c r="H7" s="52" t="s">
        <v>32</v>
      </c>
      <c r="I7" s="115" t="s">
        <v>31</v>
      </c>
      <c r="J7" s="118" t="s">
        <v>32</v>
      </c>
      <c r="K7" s="121"/>
      <c r="L7" s="124" t="s">
        <v>45</v>
      </c>
      <c r="M7" s="139" t="s">
        <v>42</v>
      </c>
      <c r="N7" s="139" t="s">
        <v>43</v>
      </c>
      <c r="O7" s="53">
        <v>260</v>
      </c>
      <c r="P7" s="54">
        <f>D7*Q7</f>
        <v>1404000</v>
      </c>
      <c r="Q7" s="89">
        <v>156000</v>
      </c>
      <c r="R7" s="152"/>
      <c r="S7" s="55">
        <f>D7*R7</f>
        <v>0</v>
      </c>
      <c r="T7" s="56" t="str">
        <f t="shared" ref="T7" si="0">IF(ISNUMBER(R7), IF(R7&gt;Q7,"NEVYHOVUJE","VYHOVUJE")," ")</f>
        <v xml:space="preserve"> </v>
      </c>
      <c r="U7" s="144"/>
      <c r="V7" s="51" t="s">
        <v>13</v>
      </c>
    </row>
    <row r="8" spans="1:22" ht="48.75" customHeight="1" x14ac:dyDescent="0.25">
      <c r="A8" s="20"/>
      <c r="B8" s="57">
        <v>2</v>
      </c>
      <c r="C8" s="58" t="s">
        <v>36</v>
      </c>
      <c r="D8" s="59">
        <v>11</v>
      </c>
      <c r="E8" s="60" t="s">
        <v>26</v>
      </c>
      <c r="F8" s="131"/>
      <c r="G8" s="148"/>
      <c r="H8" s="61" t="s">
        <v>32</v>
      </c>
      <c r="I8" s="116"/>
      <c r="J8" s="119"/>
      <c r="K8" s="122"/>
      <c r="L8" s="125"/>
      <c r="M8" s="140"/>
      <c r="N8" s="140"/>
      <c r="O8" s="62">
        <v>260</v>
      </c>
      <c r="P8" s="63">
        <f>D8*Q8</f>
        <v>979000</v>
      </c>
      <c r="Q8" s="64">
        <v>89000</v>
      </c>
      <c r="R8" s="153"/>
      <c r="S8" s="65">
        <f>D8*R8</f>
        <v>0</v>
      </c>
      <c r="T8" s="66" t="str">
        <f t="shared" ref="T8:T13" si="1">IF(ISNUMBER(R8), IF(R8&gt;Q8,"NEVYHOVUJE","VYHOVUJE")," ")</f>
        <v xml:space="preserve"> </v>
      </c>
      <c r="U8" s="145"/>
      <c r="V8" s="60" t="s">
        <v>13</v>
      </c>
    </row>
    <row r="9" spans="1:22" ht="48.75" customHeight="1" thickBot="1" x14ac:dyDescent="0.3">
      <c r="A9" s="20"/>
      <c r="B9" s="90">
        <v>3</v>
      </c>
      <c r="C9" s="91" t="s">
        <v>37</v>
      </c>
      <c r="D9" s="92">
        <v>5</v>
      </c>
      <c r="E9" s="93" t="s">
        <v>26</v>
      </c>
      <c r="F9" s="132"/>
      <c r="G9" s="149"/>
      <c r="H9" s="94" t="s">
        <v>32</v>
      </c>
      <c r="I9" s="117"/>
      <c r="J9" s="120"/>
      <c r="K9" s="123"/>
      <c r="L9" s="126"/>
      <c r="M9" s="141"/>
      <c r="N9" s="141"/>
      <c r="O9" s="95">
        <v>260</v>
      </c>
      <c r="P9" s="96">
        <f>D9*Q9</f>
        <v>320000</v>
      </c>
      <c r="Q9" s="97">
        <v>64000</v>
      </c>
      <c r="R9" s="154"/>
      <c r="S9" s="100">
        <f>D9*R9</f>
        <v>0</v>
      </c>
      <c r="T9" s="101" t="str">
        <f t="shared" si="1"/>
        <v xml:space="preserve"> </v>
      </c>
      <c r="U9" s="145"/>
      <c r="V9" s="93" t="s">
        <v>13</v>
      </c>
    </row>
    <row r="10" spans="1:22" ht="48.75" customHeight="1" x14ac:dyDescent="0.25">
      <c r="A10" s="20"/>
      <c r="B10" s="82">
        <v>4</v>
      </c>
      <c r="C10" s="83" t="s">
        <v>38</v>
      </c>
      <c r="D10" s="84">
        <v>42</v>
      </c>
      <c r="E10" s="77" t="s">
        <v>26</v>
      </c>
      <c r="F10" s="133" t="s">
        <v>47</v>
      </c>
      <c r="G10" s="150"/>
      <c r="H10" s="85" t="s">
        <v>32</v>
      </c>
      <c r="I10" s="135" t="s">
        <v>31</v>
      </c>
      <c r="J10" s="119" t="s">
        <v>32</v>
      </c>
      <c r="K10" s="122"/>
      <c r="L10" s="125" t="s">
        <v>46</v>
      </c>
      <c r="M10" s="142" t="s">
        <v>42</v>
      </c>
      <c r="N10" s="142" t="s">
        <v>43</v>
      </c>
      <c r="O10" s="86">
        <v>180</v>
      </c>
      <c r="P10" s="87">
        <f>D10*Q10</f>
        <v>241500</v>
      </c>
      <c r="Q10" s="88">
        <v>5750</v>
      </c>
      <c r="R10" s="155"/>
      <c r="S10" s="98">
        <f>D10*R10</f>
        <v>0</v>
      </c>
      <c r="T10" s="99" t="str">
        <f t="shared" si="1"/>
        <v xml:space="preserve"> </v>
      </c>
      <c r="U10" s="145"/>
      <c r="V10" s="77" t="s">
        <v>11</v>
      </c>
    </row>
    <row r="11" spans="1:22" ht="48.75" customHeight="1" x14ac:dyDescent="0.25">
      <c r="A11" s="20"/>
      <c r="B11" s="57">
        <v>5</v>
      </c>
      <c r="C11" s="58" t="s">
        <v>39</v>
      </c>
      <c r="D11" s="59">
        <v>87</v>
      </c>
      <c r="E11" s="60" t="s">
        <v>26</v>
      </c>
      <c r="F11" s="134"/>
      <c r="G11" s="148"/>
      <c r="H11" s="61" t="s">
        <v>32</v>
      </c>
      <c r="I11" s="135"/>
      <c r="J11" s="119"/>
      <c r="K11" s="122"/>
      <c r="L11" s="127"/>
      <c r="M11" s="140"/>
      <c r="N11" s="140"/>
      <c r="O11" s="62">
        <v>180</v>
      </c>
      <c r="P11" s="63">
        <f>D11*Q11</f>
        <v>1535550</v>
      </c>
      <c r="Q11" s="64">
        <v>17650</v>
      </c>
      <c r="R11" s="153"/>
      <c r="S11" s="65">
        <f>D11*R11</f>
        <v>0</v>
      </c>
      <c r="T11" s="66" t="str">
        <f t="shared" si="1"/>
        <v xml:space="preserve"> </v>
      </c>
      <c r="U11" s="145"/>
      <c r="V11" s="60" t="s">
        <v>11</v>
      </c>
    </row>
    <row r="12" spans="1:22" ht="48.75" customHeight="1" x14ac:dyDescent="0.25">
      <c r="A12" s="20"/>
      <c r="B12" s="57">
        <v>6</v>
      </c>
      <c r="C12" s="58" t="s">
        <v>40</v>
      </c>
      <c r="D12" s="59">
        <v>4</v>
      </c>
      <c r="E12" s="60" t="s">
        <v>26</v>
      </c>
      <c r="F12" s="80" t="s">
        <v>48</v>
      </c>
      <c r="G12" s="148"/>
      <c r="H12" s="61" t="s">
        <v>32</v>
      </c>
      <c r="I12" s="135"/>
      <c r="J12" s="119"/>
      <c r="K12" s="122"/>
      <c r="L12" s="128" t="s">
        <v>32</v>
      </c>
      <c r="M12" s="140"/>
      <c r="N12" s="140"/>
      <c r="O12" s="62">
        <v>60</v>
      </c>
      <c r="P12" s="63">
        <f>D12*Q12</f>
        <v>21400</v>
      </c>
      <c r="Q12" s="64">
        <v>5350</v>
      </c>
      <c r="R12" s="153"/>
      <c r="S12" s="65">
        <f>D12*R12</f>
        <v>0</v>
      </c>
      <c r="T12" s="66" t="str">
        <f t="shared" si="1"/>
        <v xml:space="preserve"> </v>
      </c>
      <c r="U12" s="145"/>
      <c r="V12" s="60" t="s">
        <v>12</v>
      </c>
    </row>
    <row r="13" spans="1:22" ht="52.5" customHeight="1" thickBot="1" x14ac:dyDescent="0.3">
      <c r="A13" s="20"/>
      <c r="B13" s="67">
        <v>7</v>
      </c>
      <c r="C13" s="68" t="s">
        <v>41</v>
      </c>
      <c r="D13" s="69">
        <v>1</v>
      </c>
      <c r="E13" s="70" t="s">
        <v>26</v>
      </c>
      <c r="F13" s="81" t="s">
        <v>49</v>
      </c>
      <c r="G13" s="151"/>
      <c r="H13" s="71" t="s">
        <v>32</v>
      </c>
      <c r="I13" s="136"/>
      <c r="J13" s="137"/>
      <c r="K13" s="138"/>
      <c r="L13" s="129"/>
      <c r="M13" s="143"/>
      <c r="N13" s="143"/>
      <c r="O13" s="72">
        <v>60</v>
      </c>
      <c r="P13" s="73">
        <f>D13*Q13</f>
        <v>1850</v>
      </c>
      <c r="Q13" s="74">
        <v>1850</v>
      </c>
      <c r="R13" s="156"/>
      <c r="S13" s="75">
        <f>D13*R13</f>
        <v>0</v>
      </c>
      <c r="T13" s="76" t="str">
        <f t="shared" si="1"/>
        <v xml:space="preserve"> </v>
      </c>
      <c r="U13" s="146"/>
      <c r="V13" s="70" t="s">
        <v>12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113" t="s">
        <v>30</v>
      </c>
      <c r="C15" s="113"/>
      <c r="D15" s="113"/>
      <c r="E15" s="113"/>
      <c r="F15" s="113"/>
      <c r="G15" s="113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110" t="s">
        <v>10</v>
      </c>
      <c r="S15" s="111"/>
      <c r="T15" s="112"/>
      <c r="U15" s="24"/>
      <c r="V15" s="25"/>
    </row>
    <row r="16" spans="1:22" ht="17.25" customHeight="1" thickTop="1" thickBot="1" x14ac:dyDescent="0.3">
      <c r="B16" s="114"/>
      <c r="C16" s="114"/>
      <c r="D16" s="114"/>
      <c r="E16" s="114"/>
      <c r="F16" s="114"/>
      <c r="G16" s="114"/>
      <c r="H16" s="114"/>
      <c r="I16" s="26"/>
      <c r="L16" s="9"/>
      <c r="M16" s="9"/>
      <c r="N16" s="9"/>
      <c r="O16" s="27"/>
      <c r="P16" s="27"/>
      <c r="Q16" s="28">
        <f>SUM(P7:P13)</f>
        <v>4503300</v>
      </c>
      <c r="R16" s="107">
        <f>SUM(S7:S13)</f>
        <v>0</v>
      </c>
      <c r="S16" s="108"/>
      <c r="T16" s="109"/>
    </row>
    <row r="17" spans="2:19" ht="15.75" thickTop="1" x14ac:dyDescent="0.25">
      <c r="B17" s="106" t="s">
        <v>29</v>
      </c>
      <c r="C17" s="106"/>
      <c r="D17" s="106"/>
      <c r="E17" s="106"/>
      <c r="F17" s="106"/>
      <c r="G17" s="106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79"/>
      <c r="H18" s="7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9"/>
      <c r="H100" s="7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9"/>
      <c r="H101" s="7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9"/>
      <c r="H102" s="79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ag2OzqsYINbRRspBWMouEhR1+z5v0d3Lm+M6YLZ2mNBYOyAkE7zk1yhKEEczrl/HBYG4fzYZSAJ84a54cFykMQ==" saltValue="n6eKSTADfSnBwL5amQ5WGw==" spinCount="100000" sheet="1" objects="1" scenarios="1"/>
  <mergeCells count="23">
    <mergeCell ref="J10:J13"/>
    <mergeCell ref="K10:K13"/>
    <mergeCell ref="M7:M9"/>
    <mergeCell ref="M10:M13"/>
    <mergeCell ref="N7:N9"/>
    <mergeCell ref="N10:N13"/>
    <mergeCell ref="U7:U13"/>
    <mergeCell ref="B1:D1"/>
    <mergeCell ref="G5:H5"/>
    <mergeCell ref="B17:G17"/>
    <mergeCell ref="R16:T16"/>
    <mergeCell ref="R15:T15"/>
    <mergeCell ref="B15:G15"/>
    <mergeCell ref="B16:H16"/>
    <mergeCell ref="I7:I9"/>
    <mergeCell ref="J7:J9"/>
    <mergeCell ref="K7:K9"/>
    <mergeCell ref="L7:L9"/>
    <mergeCell ref="L10:L11"/>
    <mergeCell ref="L12:L13"/>
    <mergeCell ref="F7:F9"/>
    <mergeCell ref="F10:F11"/>
    <mergeCell ref="I10:I13"/>
  </mergeCells>
  <conditionalFormatting sqref="D7:D13 B7:B13">
    <cfRule type="containsBlanks" dxfId="7" priority="52">
      <formula>LEN(TRIM(B7))=0</formula>
    </cfRule>
  </conditionalFormatting>
  <conditionalFormatting sqref="B7:B13">
    <cfRule type="cellIs" dxfId="6" priority="49" operator="greaterThanOrEqual">
      <formula>1</formula>
    </cfRule>
  </conditionalFormatting>
  <conditionalFormatting sqref="T7:T13">
    <cfRule type="cellIs" dxfId="5" priority="36" operator="equal">
      <formula>"VYHOVUJE"</formula>
    </cfRule>
  </conditionalFormatting>
  <conditionalFormatting sqref="T7:T13">
    <cfRule type="cellIs" dxfId="4" priority="35" operator="equal">
      <formula>"NEVYHOVUJE"</formula>
    </cfRule>
  </conditionalFormatting>
  <conditionalFormatting sqref="G7:H13 R7:R13">
    <cfRule type="containsBlanks" dxfId="3" priority="29">
      <formula>LEN(TRIM(G7))=0</formula>
    </cfRule>
  </conditionalFormatting>
  <conditionalFormatting sqref="G7:H13 R7:R13">
    <cfRule type="notContainsBlanks" dxfId="2" priority="27">
      <formula>LEN(TRIM(G7))&gt;0</formula>
    </cfRule>
  </conditionalFormatting>
  <conditionalFormatting sqref="G7:H13 R7:R13">
    <cfRule type="notContainsBlanks" dxfId="1" priority="26">
      <formula>LEN(TRIM(G7))&gt;0</formula>
    </cfRule>
  </conditionalFormatting>
  <conditionalFormatting sqref="G7:H13">
    <cfRule type="notContainsBlanks" dxfId="0" priority="25">
      <formula>LEN(TRIM(G7))&gt;0</formula>
    </cfRule>
  </conditionalFormatting>
  <dataValidations count="2">
    <dataValidation type="list" allowBlank="1" showInputMessage="1" showErrorMessage="1" sqref="J7 J10" xr:uid="{00000000-0002-0000-0000-000000000000}">
      <formula1>"ANO,NE"</formula1>
    </dataValidation>
    <dataValidation type="list" showInputMessage="1" showErrorMessage="1" sqref="E7:E13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2022-03-03T12:20:47Z</dcterms:modified>
</cp:coreProperties>
</file>